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30" windowWidth="14040" windowHeight="9210" activeTab="0"/>
  </bookViews>
  <sheets>
    <sheet name="constants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<sst xmlns="http://schemas.openxmlformats.org/spreadsheetml/2006/main" count="72" uniqueCount="61">
  <si>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c</t>
  </si>
  <si>
    <t>m/s</t>
  </si>
  <si>
    <t>h</t>
  </si>
  <si>
    <t>Js</t>
  </si>
  <si>
    <t>J</t>
  </si>
  <si>
    <t>pi</t>
  </si>
  <si>
    <t>F/m</t>
  </si>
  <si>
    <t>e</t>
  </si>
  <si>
    <t>C</t>
  </si>
  <si>
    <t>velocity of light</t>
  </si>
  <si>
    <t>Note: Excel numerical precision is about 15 decimal digits.</t>
  </si>
  <si>
    <t>SI units</t>
  </si>
  <si>
    <t>magnetic field constant</t>
  </si>
  <si>
    <t>N/A^2</t>
  </si>
  <si>
    <t>electric field constant</t>
  </si>
  <si>
    <t>positron charge</t>
  </si>
  <si>
    <t>QED fine structure constant</t>
  </si>
  <si>
    <t>mu_0</t>
  </si>
  <si>
    <t>epsilon_0</t>
  </si>
  <si>
    <t>alpha</t>
  </si>
  <si>
    <t>h/(2pi)</t>
  </si>
  <si>
    <t>Newton gravitation constant</t>
  </si>
  <si>
    <t>G</t>
  </si>
  <si>
    <t>m^3/(kg s^2)</t>
  </si>
  <si>
    <t>1 eV</t>
  </si>
  <si>
    <t>electron volt</t>
  </si>
  <si>
    <t>electron rest mass</t>
  </si>
  <si>
    <t>m_e</t>
  </si>
  <si>
    <t>other units</t>
  </si>
  <si>
    <t>eV /c^2</t>
  </si>
  <si>
    <t>kg</t>
  </si>
  <si>
    <t>proton rest mass</t>
  </si>
  <si>
    <t>m_p</t>
  </si>
  <si>
    <t>neutron rest mass</t>
  </si>
  <si>
    <t>m_n</t>
  </si>
  <si>
    <t>N_A</t>
  </si>
  <si>
    <t>1/mol</t>
  </si>
  <si>
    <t>constants</t>
  </si>
  <si>
    <t>conversion factors</t>
  </si>
  <si>
    <t>Boltzmann constant</t>
  </si>
  <si>
    <t>k_B</t>
  </si>
  <si>
    <t>J/K</t>
  </si>
  <si>
    <t>muon rest mass</t>
  </si>
  <si>
    <t>m_mu</t>
  </si>
  <si>
    <t>Example: Casimir force F=-pi^2 (h/(2pi)) c X Y /(240 D^4) for plates XY=1mm^2 with distance D=0.8E-6 m</t>
  </si>
  <si>
    <t>F=</t>
  </si>
  <si>
    <t>N</t>
  </si>
  <si>
    <t>Note: units are not computed.</t>
  </si>
  <si>
    <t>Planck action quantum</t>
  </si>
  <si>
    <t>Avogadro number</t>
  </si>
  <si>
    <t>eVs</t>
  </si>
  <si>
    <t>pc</t>
  </si>
  <si>
    <t>m</t>
  </si>
  <si>
    <t>H_0</t>
  </si>
  <si>
    <t>1/s</t>
  </si>
  <si>
    <t>Hubble constant (today)</t>
  </si>
  <si>
    <t>km/(sMpc)</t>
  </si>
  <si>
    <t>Click into above cell, to see the function.</t>
  </si>
  <si>
    <t>parallax second (parsec)</t>
  </si>
  <si>
    <t>u = amu = atomic mass unit</t>
  </si>
  <si>
    <t>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</si>
</sst>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E+00"/>
    <numFmt numFmtId="165" formatCode="0.000000000000000"/>
    <numFmt numFmtId="166" formatCode="0.00000000000000E+00"/>
    <numFmt numFmtId="167" formatCode="0.0000000000E+00"/>
    <numFmt numFmtId="168" formatCode="0.000000000E+00"/>
    <numFmt numFmtId="169" formatCode="0.000E+00"/>
    <numFmt numFmtId="170" formatCode="0.0000E+00"/>
    <numFmt numFmtId="171" formatCode="0.0000000E+00"/>
  </numFmts>
  <fonts count="2">
    <font>
      <sz val="10"/>
      <name val="Courier New"/>
      <family val="0"/>
    </font>
    <font>
      <sz val="10"/>
      <color indexed="10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Border="1" applyAlignment="1">
      <alignment/>
    </xf>
    <xf numFmtId="11" fontId="0" fillId="0" borderId="2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1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41"/>
  <sheetViews>
    <sheetView tabSelected="1" workbookViewId="0" topLeftCell="A1">
      <selection activeCell="F28" sqref="F28"/>
    </sheetView>
  </sheetViews>
  <sheetFormatPr defaultColWidth="11.00390625" defaultRowHeight="13.5"/>
  <cols>
    <col min="1" max="1" width="28.125" style="0" customWidth="1"/>
    <col min="2" max="2" width="11.00390625" style="5" customWidth="1"/>
    <col min="3" max="3" width="22.00390625" style="0" customWidth="1"/>
    <col min="4" max="4" width="12.875" style="0" bestFit="1" customWidth="1"/>
    <col min="5" max="5" width="16.00390625" style="0" bestFit="1" customWidth="1"/>
    <col min="6" max="6" width="9.75390625" style="0" customWidth="1"/>
  </cols>
  <sheetData>
    <row r="1" ht="14.25" thickBot="1">
      <c r="A1" t="s">
        <v>10</v>
      </c>
    </row>
    <row r="2" spans="1:6" ht="14.25" thickBot="1">
      <c r="A2" s="28" t="s">
        <v>37</v>
      </c>
      <c r="B2" s="28"/>
      <c r="C2" s="28" t="s">
        <v>11</v>
      </c>
      <c r="D2" s="28"/>
      <c r="E2" s="29" t="s">
        <v>28</v>
      </c>
      <c r="F2" s="28"/>
    </row>
    <row r="3" spans="1:6" ht="13.5">
      <c r="A3" s="6"/>
      <c r="B3" s="17" t="s">
        <v>5</v>
      </c>
      <c r="C3" s="19">
        <f>4*ATAN(1)</f>
        <v>3.141592653589793</v>
      </c>
      <c r="D3" s="20"/>
      <c r="E3" s="7"/>
      <c r="F3" s="8"/>
    </row>
    <row r="4" spans="1:6" ht="13.5">
      <c r="A4" s="6" t="s">
        <v>21</v>
      </c>
      <c r="B4" s="17" t="s">
        <v>22</v>
      </c>
      <c r="C4" s="21">
        <v>6.673E-11</v>
      </c>
      <c r="D4" s="20" t="s">
        <v>23</v>
      </c>
      <c r="E4" s="7"/>
      <c r="F4" s="8"/>
    </row>
    <row r="5" spans="1:6" ht="13.5">
      <c r="A5" s="6" t="s">
        <v>9</v>
      </c>
      <c r="B5" s="17" t="s">
        <v>0</v>
      </c>
      <c r="C5" s="22">
        <v>299792458</v>
      </c>
      <c r="D5" s="10" t="s">
        <v>1</v>
      </c>
      <c r="E5" s="7"/>
      <c r="F5" s="10"/>
    </row>
    <row r="6" spans="1:6" ht="13.5">
      <c r="A6" s="6" t="s">
        <v>12</v>
      </c>
      <c r="B6" s="17" t="s">
        <v>17</v>
      </c>
      <c r="C6" s="23">
        <f>4*C3*0.0000001</f>
        <v>1.2566370614359173E-06</v>
      </c>
      <c r="D6" s="10" t="s">
        <v>13</v>
      </c>
      <c r="E6" s="7"/>
      <c r="F6" s="10"/>
    </row>
    <row r="7" spans="1:6" ht="13.5">
      <c r="A7" s="6" t="s">
        <v>14</v>
      </c>
      <c r="B7" s="17" t="s">
        <v>18</v>
      </c>
      <c r="C7" s="23">
        <f>1/C6/C5^2</f>
        <v>8.85418781762039E-12</v>
      </c>
      <c r="D7" s="10" t="s">
        <v>6</v>
      </c>
      <c r="E7" s="7"/>
      <c r="F7" s="10"/>
    </row>
    <row r="8" spans="1:6" ht="13.5">
      <c r="A8" s="6" t="s">
        <v>15</v>
      </c>
      <c r="B8" s="17" t="s">
        <v>7</v>
      </c>
      <c r="C8" s="24">
        <v>1.602176462E-19</v>
      </c>
      <c r="D8" s="10" t="s">
        <v>8</v>
      </c>
      <c r="E8" s="7"/>
      <c r="F8" s="10"/>
    </row>
    <row r="9" spans="1:6" ht="13.5">
      <c r="A9" s="6" t="s">
        <v>16</v>
      </c>
      <c r="B9" s="17" t="s">
        <v>19</v>
      </c>
      <c r="C9" s="24">
        <f>C8^2/4/C3/C7/C11/C5</f>
        <v>0.00729735252932586</v>
      </c>
      <c r="D9" s="10"/>
      <c r="E9" s="7"/>
      <c r="F9" s="10"/>
    </row>
    <row r="10" spans="1:6" ht="13.5">
      <c r="A10" s="30" t="s">
        <v>48</v>
      </c>
      <c r="B10" s="17" t="s">
        <v>2</v>
      </c>
      <c r="C10" s="22">
        <v>6.62606876E-34</v>
      </c>
      <c r="D10" s="8" t="s">
        <v>3</v>
      </c>
      <c r="E10" s="9">
        <f>C10/C23</f>
        <v>4.13566727333434E-15</v>
      </c>
      <c r="F10" s="10" t="s">
        <v>50</v>
      </c>
    </row>
    <row r="11" spans="1:6" ht="13.5">
      <c r="A11" s="31"/>
      <c r="B11" s="17" t="s">
        <v>20</v>
      </c>
      <c r="C11" s="24">
        <f>C10/2/C3</f>
        <v>1.0545715964207855E-34</v>
      </c>
      <c r="D11" s="8" t="s">
        <v>3</v>
      </c>
      <c r="E11" s="9">
        <f>C11/C23</f>
        <v>6.582118895345409E-16</v>
      </c>
      <c r="F11" s="10" t="s">
        <v>50</v>
      </c>
    </row>
    <row r="12" spans="1:6" ht="13.5">
      <c r="A12" s="12" t="s">
        <v>26</v>
      </c>
      <c r="B12" s="17" t="s">
        <v>27</v>
      </c>
      <c r="C12" s="22">
        <f>E12*C23/C5^2</f>
        <v>9.109381867962372E-31</v>
      </c>
      <c r="D12" s="10" t="s">
        <v>30</v>
      </c>
      <c r="E12" s="9">
        <v>510998.902</v>
      </c>
      <c r="F12" s="8" t="s">
        <v>29</v>
      </c>
    </row>
    <row r="13" spans="1:8" ht="13.5">
      <c r="A13" s="12" t="s">
        <v>42</v>
      </c>
      <c r="B13" s="17" t="s">
        <v>43</v>
      </c>
      <c r="C13" s="22">
        <f>E13*C23/C5^2</f>
        <v>1.8835310914868048E-28</v>
      </c>
      <c r="D13" s="10" t="s">
        <v>30</v>
      </c>
      <c r="E13" s="11">
        <v>105658356.8</v>
      </c>
      <c r="F13" s="8" t="s">
        <v>29</v>
      </c>
      <c r="G13" s="1"/>
      <c r="H13" s="1"/>
    </row>
    <row r="14" spans="1:6" ht="13.5">
      <c r="A14" s="12" t="s">
        <v>31</v>
      </c>
      <c r="B14" s="17" t="s">
        <v>32</v>
      </c>
      <c r="C14" s="22">
        <f>E14*C23/C5^2</f>
        <v>1.6726215834017636E-27</v>
      </c>
      <c r="D14" s="10" t="s">
        <v>30</v>
      </c>
      <c r="E14" s="9">
        <v>938271998</v>
      </c>
      <c r="F14" s="8" t="s">
        <v>29</v>
      </c>
    </row>
    <row r="15" spans="1:6" ht="13.5">
      <c r="A15" s="12" t="s">
        <v>33</v>
      </c>
      <c r="B15" s="17" t="s">
        <v>34</v>
      </c>
      <c r="C15" s="22">
        <f>E15*C23/C5^2</f>
        <v>1.6749271568626743E-27</v>
      </c>
      <c r="D15" s="10" t="s">
        <v>30</v>
      </c>
      <c r="E15" s="9">
        <v>939565330</v>
      </c>
      <c r="F15" s="8" t="s">
        <v>29</v>
      </c>
    </row>
    <row r="16" spans="1:6" ht="13.5">
      <c r="A16" s="12" t="s">
        <v>59</v>
      </c>
      <c r="B16" s="17" t="s">
        <v>60</v>
      </c>
      <c r="C16" s="22">
        <v>1.660538921E-27</v>
      </c>
      <c r="D16" s="10" t="s">
        <v>30</v>
      </c>
      <c r="E16" s="9"/>
      <c r="F16" s="8"/>
    </row>
    <row r="17" spans="1:6" ht="13.5">
      <c r="A17" s="12" t="s">
        <v>49</v>
      </c>
      <c r="B17" s="17" t="s">
        <v>35</v>
      </c>
      <c r="C17" s="22">
        <v>6.02214199E+23</v>
      </c>
      <c r="D17" s="10" t="s">
        <v>36</v>
      </c>
      <c r="E17" s="7"/>
      <c r="F17" s="8"/>
    </row>
    <row r="18" spans="1:6" ht="13.5">
      <c r="A18" s="12" t="s">
        <v>39</v>
      </c>
      <c r="B18" s="17" t="s">
        <v>40</v>
      </c>
      <c r="C18" s="22">
        <v>1.3806503E-23</v>
      </c>
      <c r="D18" s="10" t="s">
        <v>41</v>
      </c>
      <c r="E18" s="7"/>
      <c r="F18" s="8"/>
    </row>
    <row r="19" spans="1:8" ht="13.5">
      <c r="A19" s="12" t="s">
        <v>58</v>
      </c>
      <c r="B19" s="17" t="s">
        <v>51</v>
      </c>
      <c r="C19" s="27">
        <v>30856776000000000</v>
      </c>
      <c r="D19" s="10" t="s">
        <v>52</v>
      </c>
      <c r="E19" s="9"/>
      <c r="F19" s="8"/>
      <c r="G19" s="1"/>
      <c r="H19" s="1"/>
    </row>
    <row r="20" spans="1:8" ht="13.5">
      <c r="A20" s="12" t="s">
        <v>55</v>
      </c>
      <c r="B20" s="17" t="s">
        <v>53</v>
      </c>
      <c r="C20" s="26">
        <f>E20*(10)^(-3)/C19</f>
        <v>2.1953038775016547E-18</v>
      </c>
      <c r="D20" s="10" t="s">
        <v>54</v>
      </c>
      <c r="E20">
        <v>67.74</v>
      </c>
      <c r="F20" s="8" t="s">
        <v>56</v>
      </c>
      <c r="H20" s="1"/>
    </row>
    <row r="21" spans="1:8" ht="14.25" thickBot="1">
      <c r="A21" s="13"/>
      <c r="B21" s="17"/>
      <c r="C21" s="24"/>
      <c r="D21" s="8"/>
      <c r="E21" s="7"/>
      <c r="F21" s="8"/>
      <c r="H21" s="1"/>
    </row>
    <row r="22" spans="1:6" ht="14.25" thickBot="1">
      <c r="A22" s="28" t="s">
        <v>38</v>
      </c>
      <c r="B22" s="28"/>
      <c r="C22" s="28" t="s">
        <v>11</v>
      </c>
      <c r="D22" s="28"/>
      <c r="E22" s="29" t="s">
        <v>28</v>
      </c>
      <c r="F22" s="28"/>
    </row>
    <row r="23" spans="1:7" ht="13.5">
      <c r="A23" s="6" t="s">
        <v>25</v>
      </c>
      <c r="B23" s="17" t="s">
        <v>24</v>
      </c>
      <c r="C23" s="24">
        <v>1.602176462E-19</v>
      </c>
      <c r="D23" s="8" t="s">
        <v>4</v>
      </c>
      <c r="E23" s="7"/>
      <c r="F23" s="10"/>
      <c r="G23" s="1"/>
    </row>
    <row r="24" spans="1:6" ht="14.25" thickBot="1">
      <c r="A24" s="14"/>
      <c r="B24" s="18"/>
      <c r="C24" s="25"/>
      <c r="D24" s="16"/>
      <c r="E24" s="15"/>
      <c r="F24" s="16"/>
    </row>
    <row r="25" spans="1:6" ht="13.5">
      <c r="A25" s="3"/>
      <c r="D25" s="1"/>
      <c r="F25" s="1"/>
    </row>
    <row r="26" ht="13.5">
      <c r="A26" s="2" t="s">
        <v>44</v>
      </c>
    </row>
    <row r="27" spans="1:4" ht="13.5">
      <c r="A27" s="3"/>
      <c r="B27" s="3" t="s">
        <v>45</v>
      </c>
      <c r="C27" s="1">
        <f>-C3^2*C11*C5*0.000001/(240*(0.0000008)^4)</f>
        <v>3.1741345227229396E-09</v>
      </c>
      <c r="D27" t="s">
        <v>46</v>
      </c>
    </row>
    <row r="28" ht="13.5">
      <c r="C28" s="2" t="s">
        <v>57</v>
      </c>
    </row>
    <row r="29" spans="1:6" ht="13.5">
      <c r="A29" s="2" t="s">
        <v>47</v>
      </c>
      <c r="C29" s="4"/>
      <c r="F29" s="1"/>
    </row>
    <row r="30" spans="1:3" ht="13.5">
      <c r="A30" s="3"/>
      <c r="C30" s="1"/>
    </row>
    <row r="31" spans="1:3" ht="13.5">
      <c r="A31" s="3"/>
      <c r="C31" s="1"/>
    </row>
    <row r="32" spans="1:4" ht="13.5">
      <c r="A32" s="3"/>
      <c r="D32" s="1"/>
    </row>
    <row r="33" ht="13.5">
      <c r="A33" s="3"/>
    </row>
    <row r="34" ht="13.5">
      <c r="A34" s="3"/>
    </row>
    <row r="35" ht="13.5">
      <c r="A35" s="3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</sheetData>
  <mergeCells count="7">
    <mergeCell ref="A22:B22"/>
    <mergeCell ref="C22:D22"/>
    <mergeCell ref="E22:F22"/>
    <mergeCell ref="C2:D2"/>
    <mergeCell ref="A10:A11"/>
    <mergeCell ref="E2:F2"/>
    <mergeCell ref="A2:B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gg</cp:lastModifiedBy>
  <dcterms:created xsi:type="dcterms:W3CDTF">2012-05-05T09:33:25Z</dcterms:created>
  <dcterms:modified xsi:type="dcterms:W3CDTF">2015-09-09T08:24:21Z</dcterms:modified>
  <cp:category/>
  <cp:version/>
  <cp:contentType/>
  <cp:contentStatus/>
</cp:coreProperties>
</file>